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90" windowWidth="9720" windowHeight="4620"/>
  </bookViews>
  <sheets>
    <sheet name="Výkaz výměr" sheetId="28" r:id="rId1"/>
  </sheets>
  <definedNames>
    <definedName name="_xlnm.Print_Titles" localSheetId="0">'Výkaz výměr'!$4:$4</definedName>
    <definedName name="_xlnm.Print_Area" localSheetId="0">'Výkaz výměr'!$A$1:$H$81</definedName>
  </definedNames>
  <calcPr calcId="145621"/>
</workbook>
</file>

<file path=xl/calcChain.xml><?xml version="1.0" encoding="utf-8"?>
<calcChain xmlns="http://schemas.openxmlformats.org/spreadsheetml/2006/main">
  <c r="G70" i="28" l="1"/>
  <c r="G71" i="28"/>
  <c r="G72" i="28"/>
  <c r="G73" i="28"/>
  <c r="G69" i="28"/>
  <c r="E70" i="28"/>
  <c r="E71" i="28"/>
  <c r="E72" i="28"/>
  <c r="E69" i="28"/>
  <c r="G65" i="28"/>
  <c r="G66" i="28"/>
  <c r="G64" i="28"/>
  <c r="E65" i="28"/>
  <c r="E66" i="28"/>
  <c r="E64" i="28"/>
  <c r="G56" i="28"/>
  <c r="G57" i="28"/>
  <c r="G58" i="28"/>
  <c r="G59" i="28"/>
  <c r="G60" i="28"/>
  <c r="G61" i="28"/>
  <c r="G54" i="28"/>
  <c r="G55" i="28"/>
  <c r="G53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38" i="28"/>
  <c r="G39" i="28"/>
  <c r="G40" i="28"/>
  <c r="G41" i="28"/>
  <c r="G42" i="28"/>
  <c r="G43" i="28"/>
  <c r="G44" i="28"/>
  <c r="G45" i="28"/>
  <c r="G46" i="28"/>
  <c r="G47" i="28"/>
  <c r="G48" i="28"/>
  <c r="G49" i="28"/>
  <c r="G50" i="28"/>
  <c r="G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E50" i="28"/>
  <c r="E6" i="28"/>
  <c r="E54" i="28"/>
  <c r="E55" i="28"/>
  <c r="E56" i="28"/>
  <c r="E57" i="28"/>
  <c r="E58" i="28"/>
  <c r="E59" i="28"/>
  <c r="E60" i="28"/>
  <c r="E61" i="28"/>
  <c r="E53" i="28"/>
  <c r="H81" i="28" l="1"/>
  <c r="G51" i="28"/>
  <c r="E51" i="28"/>
  <c r="G62" i="28"/>
  <c r="E62" i="28"/>
  <c r="G67" i="28"/>
  <c r="E67" i="28"/>
  <c r="G74" i="28"/>
  <c r="E74" i="28"/>
  <c r="H76" i="28"/>
  <c r="H67" i="28" l="1"/>
  <c r="H62" i="28"/>
  <c r="H51" i="28"/>
  <c r="H74" i="28"/>
  <c r="H78" i="28" l="1"/>
</calcChain>
</file>

<file path=xl/sharedStrings.xml><?xml version="1.0" encoding="utf-8"?>
<sst xmlns="http://schemas.openxmlformats.org/spreadsheetml/2006/main" count="150" uniqueCount="83">
  <si>
    <t>Popis materiálu</t>
  </si>
  <si>
    <t>jedn.cena</t>
  </si>
  <si>
    <t>celková cena</t>
  </si>
  <si>
    <t>MPSV přesun ordinací</t>
  </si>
  <si>
    <t>Praha 2, Na Poříčním právu 1- budova MPSV</t>
  </si>
  <si>
    <t>ELEKTROINSTALACE</t>
  </si>
  <si>
    <r>
      <t xml:space="preserve">trubka pancéř. </t>
    </r>
    <r>
      <rPr>
        <sz val="10"/>
        <rFont val="Arial"/>
        <charset val="238"/>
      </rPr>
      <t>Ø</t>
    </r>
    <r>
      <rPr>
        <sz val="10"/>
        <rFont val="Arial CE"/>
      </rPr>
      <t>16, 6016 ZNM</t>
    </r>
  </si>
  <si>
    <t>mn.</t>
  </si>
  <si>
    <t>MJ</t>
  </si>
  <si>
    <t>m</t>
  </si>
  <si>
    <t>Materiál</t>
  </si>
  <si>
    <t>Montáž</t>
  </si>
  <si>
    <t>trubka ohebná Ø16, 1216 E</t>
  </si>
  <si>
    <t>trubka ohebná Ø20, 1220</t>
  </si>
  <si>
    <t>krabice přístroj. KP 67/2</t>
  </si>
  <si>
    <t>ks</t>
  </si>
  <si>
    <t>krabice přístroj. KP 64/4</t>
  </si>
  <si>
    <t>krabice přístroj. KP 64/3</t>
  </si>
  <si>
    <t>krabice přístroj. KP 64/2</t>
  </si>
  <si>
    <t>krabice odbočná KU 68-1903</t>
  </si>
  <si>
    <t>krabice odbočná KR 97/5</t>
  </si>
  <si>
    <t>krabice odbočná KR 100E</t>
  </si>
  <si>
    <t>ekvipotenciální svorkovnice EPS3</t>
  </si>
  <si>
    <t>kabelový žlab MARS 50x62</t>
  </si>
  <si>
    <t>svorka bernard+ pásek Cu</t>
  </si>
  <si>
    <t>připojovací svorka - brejle</t>
  </si>
  <si>
    <t>vodič izolovaný CY 2,5-zž</t>
  </si>
  <si>
    <t>vodič izolovaný CY 4-zž</t>
  </si>
  <si>
    <t>vodič izolovaný CY 6-zž</t>
  </si>
  <si>
    <t>vodič izolovaný CY 10-zž</t>
  </si>
  <si>
    <t>vodič izolovaný CY 16-zž</t>
  </si>
  <si>
    <t>vodič izolovaný CYK 25-zž</t>
  </si>
  <si>
    <t>kabel silnoproudý CYKY 5cx1,5</t>
  </si>
  <si>
    <t>kabel silnoproudý CYKY 5cx25</t>
  </si>
  <si>
    <t>kabel silnoproudý 1-CXKH-R, J 2x1,5 RE, B2, S1d0m-bezhalogen.</t>
  </si>
  <si>
    <t>kabel silnoproudý 1-CXKH-R, J 3x1,5 RE, B2, S1d0m-bezhalogen.</t>
  </si>
  <si>
    <t>kabel silnoproudý 1-CXKH-R, J 3x2,5 RE, B2, S1d0m-bezhalogen.</t>
  </si>
  <si>
    <t>kabel silnoproudý 1-CXKH-R, J 3x4 RE, B2, S1d0m-bezhalogen.</t>
  </si>
  <si>
    <t>kabel silnoproudý 1-CXKH-R, J 5x10 RE, B2, S1d0m-bezhalogen.</t>
  </si>
  <si>
    <t>ukončení vodičů v rozvaděči do 2,5mm</t>
  </si>
  <si>
    <t>ukončení vodičů v rozvaděči do 4mm</t>
  </si>
  <si>
    <t>ukončení vodičů v rozvaděči do 6mm</t>
  </si>
  <si>
    <t>ukončení vodičů v rozvaděči do 10mm</t>
  </si>
  <si>
    <t>ukončení vodičů v rozvaděči do 16mm</t>
  </si>
  <si>
    <t>ukončení vodičů v rozvaděči do 25mm</t>
  </si>
  <si>
    <t>ovladač tlačítkový 10A, 250V, tango, řaz.1/0, B  vč. rámečku</t>
  </si>
  <si>
    <t>spínač pod omít. 10A, 250V, tango, řaz.5, B  vč. rámečku</t>
  </si>
  <si>
    <t>spínač pod omít. 10A, 250V, tango, řaz.1, B  vč. rámečku</t>
  </si>
  <si>
    <t>zásuvka s ochr. kolíkem s ochranou před přepětím, tango, řaz.2P+PE, RZ vč.rámečku</t>
  </si>
  <si>
    <t>zásuvka s ochr. kolíkem s ochranou před přepětím, tango, řaz.2P+PE, B vč. rámečku</t>
  </si>
  <si>
    <t>zásuvka s ochr. kolíkem 16A, 250V, tango, řaz.2P+PE, RZ vč. rámečku</t>
  </si>
  <si>
    <t>zásuvka s ochr. kolíkem 16A, 250V, tango, řaz.2P+PE, B vč. rámečku</t>
  </si>
  <si>
    <t>PA - svorka pro vyrovnání potenciálu, dvojnásobná, zeleno/žlutá, reflex SI</t>
  </si>
  <si>
    <t>kabel propojovací pro ochran.pospojování-1m</t>
  </si>
  <si>
    <t>kabel propojovací pro ochran.pospojování-3m</t>
  </si>
  <si>
    <t>vodič izolovaný CYA 0,5 [H05 V-K]</t>
  </si>
  <si>
    <t>součet</t>
  </si>
  <si>
    <t>SVÍTIDLA VČ. SVĚTEL. ZDROJŮ A PŘÍSLUŠENSTVÍ:</t>
  </si>
  <si>
    <t>S1 svítidlo stomatologické zavěšené 4xT5-49W/940</t>
  </si>
  <si>
    <t>S2 svítidlo podhledové mikroprizmat. LED 32W/840, 4600 lm</t>
  </si>
  <si>
    <t>S3 svítidlo podhledové mikroprizmat. Zářivkové 4xT5-24W/940</t>
  </si>
  <si>
    <t>S4 svítidlo podhledové ve vyšším krytí LED 10,3W, 750lm/840</t>
  </si>
  <si>
    <t>S5 svítidlo přisazené LED 18W/840, 1850lm</t>
  </si>
  <si>
    <t>S6 svítidlo přisazené LED 10W/840, 980lm</t>
  </si>
  <si>
    <t>N svítidlo nouzové, únikové LED 4W, 170lm</t>
  </si>
  <si>
    <t>P svítidlo prosvětlený piktogram LED 1,5W</t>
  </si>
  <si>
    <t>příspěvek na recyklaci</t>
  </si>
  <si>
    <t>DODÁVKA ROZVADĚČŮ:</t>
  </si>
  <si>
    <t>R-1WP-1 - rozvaděč zapuštěný, rozměr 800x950x140, IP43</t>
  </si>
  <si>
    <t>RS-1-2 - rozvaděč zapuštěný, rozměr 500x650x140, IP43</t>
  </si>
  <si>
    <t>VP1-1, 1-2, VP 2-1, 2-2 vyrovnávače potenciálu s přípojnicí</t>
  </si>
  <si>
    <t>ÚPPRAVA ROZVADĚČE RS1:</t>
  </si>
  <si>
    <t>svodič přepětí FLP-B+C GE/3+1</t>
  </si>
  <si>
    <t>jistič PL7-C32/3</t>
  </si>
  <si>
    <t>ranžír CY6 mm</t>
  </si>
  <si>
    <t>ranžír CY10 mm</t>
  </si>
  <si>
    <t>pojistkové nožové vložky PN 80A gG do RH - pole5 - jištění přívodu R-1NR1</t>
  </si>
  <si>
    <t>demontáž stávaj. silnoproudých rozvodů - odhad</t>
  </si>
  <si>
    <t>silnoproudé rozvody celkem</t>
  </si>
  <si>
    <t>výchozí revize vč. revizní zprávy</t>
  </si>
  <si>
    <t>DEMONTÁŽ:</t>
  </si>
  <si>
    <t>REVIZE:</t>
  </si>
  <si>
    <t xml:space="preserve">Vzorový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</si>
</sst>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</numFmts>
  <fonts count="10" x14ac:knownFonts="1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u/>
      <sz val="12"/>
      <color indexed="6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6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Continuous"/>
    </xf>
    <xf numFmtId="0" fontId="0" fillId="0" borderId="0" xfId="0" applyProtection="1"/>
    <xf numFmtId="164" fontId="1" fillId="0" borderId="0" xfId="2" applyNumberFormat="1" applyFont="1" applyAlignment="1" applyProtection="1">
      <alignment horizontal="right"/>
    </xf>
    <xf numFmtId="3" fontId="1" fillId="0" borderId="0" xfId="1" applyNumberFormat="1" applyAlignment="1" applyProtection="1">
      <alignment horizontal="right"/>
    </xf>
    <xf numFmtId="44" fontId="1" fillId="0" borderId="0" xfId="2" applyAlignment="1" applyProtection="1">
      <alignment horizontal="right"/>
    </xf>
    <xf numFmtId="164" fontId="3" fillId="0" borderId="0" xfId="0" applyNumberFormat="1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164" fontId="1" fillId="0" borderId="0" xfId="2" applyNumberFormat="1" applyAlignment="1" applyProtection="1">
      <alignment horizontal="right"/>
    </xf>
    <xf numFmtId="0" fontId="2" fillId="0" borderId="9" xfId="0" applyFont="1" applyBorder="1" applyAlignment="1" applyProtection="1"/>
    <xf numFmtId="3" fontId="9" fillId="0" borderId="21" xfId="1" applyNumberFormat="1" applyFont="1" applyFill="1" applyBorder="1" applyAlignment="1" applyProtection="1">
      <alignment horizontal="center"/>
    </xf>
    <xf numFmtId="0" fontId="9" fillId="0" borderId="21" xfId="0" applyFont="1" applyBorder="1" applyAlignment="1" applyProtection="1">
      <alignment horizontal="center"/>
    </xf>
    <xf numFmtId="164" fontId="9" fillId="0" borderId="21" xfId="2" applyNumberFormat="1" applyFont="1" applyBorder="1" applyAlignment="1" applyProtection="1">
      <alignment horizontal="center"/>
    </xf>
    <xf numFmtId="44" fontId="9" fillId="0" borderId="21" xfId="2" applyFont="1" applyBorder="1" applyAlignment="1" applyProtection="1">
      <alignment horizontal="center"/>
    </xf>
    <xf numFmtId="0" fontId="0" fillId="0" borderId="10" xfId="0" applyBorder="1" applyProtection="1"/>
    <xf numFmtId="2" fontId="1" fillId="0" borderId="0" xfId="2" applyNumberFormat="1" applyFont="1" applyAlignment="1" applyProtection="1">
      <alignment horizontal="centerContinuous"/>
    </xf>
    <xf numFmtId="0" fontId="4" fillId="2" borderId="4" xfId="0" applyFont="1" applyFill="1" applyBorder="1" applyAlignment="1" applyProtection="1">
      <alignment horizontal="left" vertical="top" wrapText="1"/>
    </xf>
    <xf numFmtId="3" fontId="4" fillId="2" borderId="3" xfId="1" applyNumberFormat="1" applyFont="1" applyFill="1" applyBorder="1" applyAlignment="1" applyProtection="1">
      <alignment horizontal="center"/>
    </xf>
    <xf numFmtId="44" fontId="4" fillId="2" borderId="3" xfId="2" applyFont="1" applyFill="1" applyBorder="1" applyAlignment="1" applyProtection="1">
      <alignment horizontal="center"/>
    </xf>
    <xf numFmtId="44" fontId="4" fillId="2" borderId="3" xfId="0" applyNumberFormat="1" applyFont="1" applyFill="1" applyBorder="1" applyProtection="1"/>
    <xf numFmtId="164" fontId="1" fillId="2" borderId="3" xfId="2" applyNumberFormat="1" applyFill="1" applyBorder="1" applyAlignment="1" applyProtection="1">
      <alignment horizontal="right"/>
    </xf>
    <xf numFmtId="44" fontId="1" fillId="2" borderId="3" xfId="2" applyFill="1" applyBorder="1" applyAlignment="1" applyProtection="1"/>
    <xf numFmtId="0" fontId="0" fillId="2" borderId="20" xfId="0" applyFill="1" applyBorder="1" applyProtection="1"/>
    <xf numFmtId="0" fontId="0" fillId="0" borderId="15" xfId="0" applyBorder="1" applyAlignment="1" applyProtection="1"/>
    <xf numFmtId="3" fontId="4" fillId="0" borderId="16" xfId="1" applyNumberFormat="1" applyFont="1" applyFill="1" applyBorder="1" applyAlignment="1" applyProtection="1">
      <alignment horizontal="center" vertical="center"/>
    </xf>
    <xf numFmtId="0" fontId="0" fillId="0" borderId="17" xfId="0" applyBorder="1" applyProtection="1"/>
    <xf numFmtId="0" fontId="0" fillId="0" borderId="8" xfId="0" applyBorder="1" applyAlignment="1" applyProtection="1"/>
    <xf numFmtId="3" fontId="4" fillId="0" borderId="5" xfId="1" applyNumberFormat="1" applyFont="1" applyFill="1" applyBorder="1" applyAlignment="1" applyProtection="1">
      <alignment horizontal="center"/>
    </xf>
    <xf numFmtId="0" fontId="0" fillId="0" borderId="7" xfId="0" applyBorder="1" applyProtection="1"/>
    <xf numFmtId="0" fontId="0" fillId="0" borderId="8" xfId="0" applyFill="1" applyBorder="1" applyAlignment="1" applyProtection="1"/>
    <xf numFmtId="3" fontId="4" fillId="0" borderId="5" xfId="1" applyNumberFormat="1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wrapText="1"/>
    </xf>
    <xf numFmtId="0" fontId="0" fillId="0" borderId="19" xfId="0" applyFill="1" applyBorder="1" applyAlignment="1" applyProtection="1">
      <alignment wrapText="1"/>
    </xf>
    <xf numFmtId="3" fontId="4" fillId="0" borderId="2" xfId="1" applyNumberFormat="1" applyFont="1" applyFill="1" applyBorder="1" applyAlignment="1" applyProtection="1">
      <alignment horizontal="center"/>
    </xf>
    <xf numFmtId="0" fontId="0" fillId="0" borderId="18" xfId="0" applyBorder="1" applyProtection="1"/>
    <xf numFmtId="0" fontId="0" fillId="3" borderId="12" xfId="0" applyFill="1" applyBorder="1" applyAlignment="1" applyProtection="1">
      <alignment horizontal="right" wrapText="1"/>
    </xf>
    <xf numFmtId="3" fontId="4" fillId="3" borderId="1" xfId="1" applyNumberFormat="1" applyFont="1" applyFill="1" applyBorder="1" applyAlignment="1" applyProtection="1">
      <alignment horizontal="center"/>
    </xf>
    <xf numFmtId="2" fontId="4" fillId="3" borderId="1" xfId="2" applyNumberFormat="1" applyFont="1" applyFill="1" applyBorder="1" applyAlignment="1" applyProtection="1">
      <alignment horizontal="center"/>
    </xf>
    <xf numFmtId="2" fontId="4" fillId="3" borderId="1" xfId="0" applyNumberFormat="1" applyFont="1" applyFill="1" applyBorder="1" applyProtection="1"/>
    <xf numFmtId="2" fontId="1" fillId="3" borderId="1" xfId="2" applyNumberFormat="1" applyFill="1" applyBorder="1" applyAlignment="1" applyProtection="1">
      <alignment horizontal="right"/>
    </xf>
    <xf numFmtId="2" fontId="1" fillId="3" borderId="1" xfId="2" applyNumberFormat="1" applyFill="1" applyBorder="1" applyAlignment="1" applyProtection="1"/>
    <xf numFmtId="2" fontId="0" fillId="3" borderId="11" xfId="0" applyNumberFormat="1" applyFill="1" applyBorder="1" applyProtection="1"/>
    <xf numFmtId="2" fontId="4" fillId="2" borderId="3" xfId="0" applyNumberFormat="1" applyFont="1" applyFill="1" applyBorder="1" applyProtection="1"/>
    <xf numFmtId="2" fontId="1" fillId="2" borderId="3" xfId="2" applyNumberFormat="1" applyFill="1" applyBorder="1" applyAlignment="1" applyProtection="1">
      <alignment horizontal="right"/>
    </xf>
    <xf numFmtId="2" fontId="1" fillId="2" borderId="3" xfId="2" applyNumberFormat="1" applyFill="1" applyBorder="1" applyAlignment="1" applyProtection="1"/>
    <xf numFmtId="2" fontId="0" fillId="2" borderId="20" xfId="0" applyNumberFormat="1" applyFill="1" applyBorder="1" applyProtection="1"/>
    <xf numFmtId="0" fontId="0" fillId="0" borderId="12" xfId="0" applyFill="1" applyBorder="1" applyAlignment="1" applyProtection="1">
      <alignment wrapText="1"/>
    </xf>
    <xf numFmtId="3" fontId="4" fillId="0" borderId="1" xfId="1" applyNumberFormat="1" applyFont="1" applyFill="1" applyBorder="1" applyAlignment="1" applyProtection="1">
      <alignment horizontal="center"/>
    </xf>
    <xf numFmtId="2" fontId="0" fillId="0" borderId="11" xfId="0" applyNumberFormat="1" applyBorder="1" applyProtection="1"/>
    <xf numFmtId="0" fontId="0" fillId="0" borderId="11" xfId="0" applyBorder="1" applyProtection="1"/>
    <xf numFmtId="0" fontId="0" fillId="0" borderId="4" xfId="0" applyFill="1" applyBorder="1" applyAlignment="1" applyProtection="1">
      <alignment wrapText="1"/>
    </xf>
    <xf numFmtId="3" fontId="4" fillId="0" borderId="3" xfId="1" applyNumberFormat="1" applyFont="1" applyFill="1" applyBorder="1" applyAlignment="1" applyProtection="1">
      <alignment horizontal="center"/>
    </xf>
    <xf numFmtId="2" fontId="4" fillId="0" borderId="3" xfId="2" applyNumberFormat="1" applyFont="1" applyFill="1" applyBorder="1" applyAlignment="1" applyProtection="1">
      <alignment horizontal="center"/>
    </xf>
    <xf numFmtId="2" fontId="4" fillId="0" borderId="3" xfId="0" applyNumberFormat="1" applyFont="1" applyFill="1" applyBorder="1" applyProtection="1"/>
    <xf numFmtId="2" fontId="1" fillId="0" borderId="3" xfId="2" applyNumberFormat="1" applyBorder="1" applyAlignment="1" applyProtection="1">
      <alignment horizontal="right"/>
    </xf>
    <xf numFmtId="2" fontId="1" fillId="0" borderId="3" xfId="2" applyNumberFormat="1" applyBorder="1" applyAlignment="1" applyProtection="1"/>
    <xf numFmtId="2" fontId="0" fillId="0" borderId="20" xfId="0" applyNumberFormat="1" applyBorder="1" applyProtection="1"/>
    <xf numFmtId="0" fontId="9" fillId="4" borderId="4" xfId="0" applyFont="1" applyFill="1" applyBorder="1" applyAlignment="1" applyProtection="1">
      <alignment wrapText="1"/>
    </xf>
    <xf numFmtId="3" fontId="9" fillId="4" borderId="3" xfId="1" applyNumberFormat="1" applyFont="1" applyFill="1" applyBorder="1" applyAlignment="1" applyProtection="1">
      <alignment horizontal="center"/>
    </xf>
    <xf numFmtId="2" fontId="9" fillId="4" borderId="3" xfId="2" applyNumberFormat="1" applyFont="1" applyFill="1" applyBorder="1" applyAlignment="1" applyProtection="1">
      <alignment horizontal="center"/>
    </xf>
    <xf numFmtId="2" fontId="9" fillId="4" borderId="3" xfId="0" applyNumberFormat="1" applyFont="1" applyFill="1" applyBorder="1" applyProtection="1"/>
    <xf numFmtId="2" fontId="9" fillId="4" borderId="3" xfId="2" applyNumberFormat="1" applyFont="1" applyFill="1" applyBorder="1" applyAlignment="1" applyProtection="1">
      <alignment horizontal="right"/>
    </xf>
    <xf numFmtId="2" fontId="9" fillId="4" borderId="3" xfId="2" applyNumberFormat="1" applyFont="1" applyFill="1" applyBorder="1" applyAlignment="1" applyProtection="1"/>
    <xf numFmtId="2" fontId="9" fillId="4" borderId="20" xfId="0" applyNumberFormat="1" applyFont="1" applyFill="1" applyBorder="1" applyProtection="1"/>
    <xf numFmtId="0" fontId="0" fillId="0" borderId="13" xfId="0" applyFill="1" applyBorder="1" applyAlignment="1" applyProtection="1">
      <alignment wrapText="1"/>
    </xf>
    <xf numFmtId="3" fontId="4" fillId="0" borderId="6" xfId="1" applyNumberFormat="1" applyFont="1" applyFill="1" applyBorder="1" applyAlignment="1" applyProtection="1">
      <alignment horizontal="center"/>
    </xf>
    <xf numFmtId="2" fontId="0" fillId="0" borderId="14" xfId="0" applyNumberFormat="1" applyBorder="1" applyProtection="1"/>
    <xf numFmtId="0" fontId="0" fillId="0" borderId="0" xfId="0" applyFill="1" applyBorder="1" applyAlignment="1" applyProtection="1">
      <alignment wrapText="1"/>
    </xf>
    <xf numFmtId="3" fontId="4" fillId="0" borderId="0" xfId="1" applyNumberFormat="1" applyFont="1" applyFill="1" applyBorder="1" applyAlignment="1" applyProtection="1">
      <alignment horizontal="center"/>
    </xf>
    <xf numFmtId="2" fontId="4" fillId="0" borderId="0" xfId="2" applyNumberFormat="1" applyFont="1" applyFill="1" applyBorder="1" applyAlignment="1" applyProtection="1">
      <alignment horizontal="center"/>
    </xf>
    <xf numFmtId="2" fontId="4" fillId="0" borderId="0" xfId="0" applyNumberFormat="1" applyFont="1" applyFill="1" applyBorder="1" applyProtection="1"/>
    <xf numFmtId="2" fontId="1" fillId="0" borderId="0" xfId="2" applyNumberFormat="1" applyAlignment="1" applyProtection="1">
      <alignment horizontal="right"/>
    </xf>
    <xf numFmtId="2" fontId="1" fillId="0" borderId="0" xfId="2" applyNumberFormat="1" applyAlignment="1" applyProtection="1"/>
    <xf numFmtId="2" fontId="0" fillId="0" borderId="0" xfId="0" applyNumberFormat="1" applyProtection="1"/>
    <xf numFmtId="0" fontId="0" fillId="0" borderId="0" xfId="0" applyAlignment="1" applyProtection="1"/>
    <xf numFmtId="2" fontId="4" fillId="5" borderId="16" xfId="2" applyNumberFormat="1" applyFont="1" applyFill="1" applyBorder="1" applyAlignment="1" applyProtection="1">
      <alignment horizontal="center" vertical="center"/>
      <protection locked="0"/>
    </xf>
    <xf numFmtId="2" fontId="4" fillId="5" borderId="16" xfId="0" applyNumberFormat="1" applyFont="1" applyFill="1" applyBorder="1" applyProtection="1">
      <protection locked="0"/>
    </xf>
    <xf numFmtId="2" fontId="1" fillId="5" borderId="16" xfId="2" applyNumberFormat="1" applyFill="1" applyBorder="1" applyAlignment="1" applyProtection="1">
      <alignment horizontal="right"/>
      <protection locked="0"/>
    </xf>
    <xf numFmtId="2" fontId="1" fillId="5" borderId="16" xfId="2" applyNumberFormat="1" applyFill="1" applyBorder="1" applyAlignment="1" applyProtection="1">
      <protection locked="0"/>
    </xf>
    <xf numFmtId="2" fontId="4" fillId="5" borderId="5" xfId="2" applyNumberFormat="1" applyFont="1" applyFill="1" applyBorder="1" applyAlignment="1" applyProtection="1">
      <alignment horizontal="center" vertical="center"/>
      <protection locked="0"/>
    </xf>
    <xf numFmtId="2" fontId="1" fillId="5" borderId="5" xfId="2" applyNumberFormat="1" applyFill="1" applyBorder="1" applyAlignment="1" applyProtection="1">
      <alignment horizontal="right"/>
      <protection locked="0"/>
    </xf>
    <xf numFmtId="2" fontId="4" fillId="5" borderId="5" xfId="2" applyNumberFormat="1" applyFont="1" applyFill="1" applyBorder="1" applyAlignment="1" applyProtection="1">
      <alignment horizontal="center"/>
      <protection locked="0"/>
    </xf>
    <xf numFmtId="2" fontId="4" fillId="5" borderId="2" xfId="2" applyNumberFormat="1" applyFont="1" applyFill="1" applyBorder="1" applyAlignment="1" applyProtection="1">
      <alignment horizontal="center"/>
      <protection locked="0"/>
    </xf>
    <xf numFmtId="2" fontId="1" fillId="5" borderId="2" xfId="2" applyNumberFormat="1" applyFill="1" applyBorder="1" applyAlignment="1" applyProtection="1">
      <alignment horizontal="right"/>
      <protection locked="0"/>
    </xf>
    <xf numFmtId="2" fontId="4" fillId="5" borderId="1" xfId="2" applyNumberFormat="1" applyFont="1" applyFill="1" applyBorder="1" applyAlignment="1" applyProtection="1">
      <alignment horizontal="center"/>
      <protection locked="0"/>
    </xf>
    <xf numFmtId="2" fontId="4" fillId="5" borderId="1" xfId="0" applyNumberFormat="1" applyFont="1" applyFill="1" applyBorder="1" applyProtection="1">
      <protection locked="0"/>
    </xf>
    <xf numFmtId="2" fontId="1" fillId="5" borderId="1" xfId="2" applyNumberFormat="1" applyFill="1" applyBorder="1" applyAlignment="1" applyProtection="1">
      <alignment horizontal="right"/>
      <protection locked="0"/>
    </xf>
    <xf numFmtId="2" fontId="1" fillId="5" borderId="1" xfId="2" applyNumberFormat="1" applyFill="1" applyBorder="1" applyAlignment="1" applyProtection="1">
      <protection locked="0"/>
    </xf>
    <xf numFmtId="2" fontId="4" fillId="5" borderId="6" xfId="2" applyNumberFormat="1" applyFont="1" applyFill="1" applyBorder="1" applyAlignment="1" applyProtection="1">
      <alignment horizontal="center"/>
      <protection locked="0"/>
    </xf>
    <xf numFmtId="2" fontId="4" fillId="5" borderId="6" xfId="0" applyNumberFormat="1" applyFont="1" applyFill="1" applyBorder="1" applyProtection="1">
      <protection locked="0"/>
    </xf>
    <xf numFmtId="2" fontId="1" fillId="5" borderId="6" xfId="2" applyNumberFormat="1" applyFill="1" applyBorder="1" applyAlignment="1" applyProtection="1">
      <alignment horizontal="right"/>
      <protection locked="0"/>
    </xf>
    <xf numFmtId="2" fontId="1" fillId="5" borderId="6" xfId="2" applyNumberFormat="1" applyFill="1" applyBorder="1" applyAlignment="1" applyProtection="1">
      <protection locked="0"/>
    </xf>
    <xf numFmtId="164" fontId="1" fillId="0" borderId="0" xfId="2" applyNumberFormat="1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" fillId="2" borderId="4" xfId="0" applyFont="1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/>
    <xf numFmtId="3" fontId="1" fillId="0" borderId="0" xfId="1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4" fontId="8" fillId="0" borderId="0" xfId="0" applyNumberFormat="1" applyFont="1" applyAlignment="1" applyProtection="1">
      <alignment horizontal="center"/>
    </xf>
    <xf numFmtId="0" fontId="8" fillId="0" borderId="0" xfId="0" applyFont="1" applyAlignment="1" applyProtection="1">
      <alignment horizont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view="pageBreakPreview" topLeftCell="A16" zoomScaleSheetLayoutView="100" workbookViewId="0">
      <selection activeCell="G77" sqref="G77"/>
    </sheetView>
  </sheetViews>
  <sheetFormatPr defaultColWidth="9.28515625" defaultRowHeight="12.75" x14ac:dyDescent="0.2"/>
  <cols>
    <col min="1" max="1" width="44.28515625" style="76" customWidth="1"/>
    <col min="2" max="3" width="6.42578125" style="10" customWidth="1"/>
    <col min="4" max="4" width="9.7109375" style="6" customWidth="1"/>
    <col min="5" max="5" width="14" style="7" customWidth="1"/>
    <col min="6" max="6" width="11.28515625" style="10" customWidth="1"/>
    <col min="7" max="7" width="12.28515625" style="2" customWidth="1"/>
    <col min="8" max="8" width="13.28515625" style="3" customWidth="1"/>
    <col min="9" max="9" width="10.7109375" style="4" customWidth="1"/>
    <col min="10" max="10" width="12.7109375" style="4" customWidth="1"/>
    <col min="11" max="13" width="9.28515625" style="4"/>
    <col min="14" max="14" width="13.28515625" style="4" customWidth="1"/>
    <col min="15" max="15" width="9.5703125" style="4" customWidth="1"/>
    <col min="16" max="16" width="14.7109375" style="4" customWidth="1"/>
    <col min="17" max="16384" width="9.28515625" style="4"/>
  </cols>
  <sheetData>
    <row r="1" spans="1:13" ht="20.25" x14ac:dyDescent="0.3">
      <c r="A1" s="1" t="s">
        <v>82</v>
      </c>
      <c r="B1" s="94" t="s">
        <v>4</v>
      </c>
      <c r="C1" s="94"/>
      <c r="D1" s="95"/>
      <c r="E1" s="95"/>
      <c r="F1" s="96"/>
    </row>
    <row r="2" spans="1:13" ht="20.25" x14ac:dyDescent="0.3">
      <c r="A2" s="1" t="s">
        <v>3</v>
      </c>
      <c r="B2" s="5"/>
      <c r="C2" s="5"/>
      <c r="F2" s="8"/>
    </row>
    <row r="3" spans="1:13" ht="16.5" thickBot="1" x14ac:dyDescent="0.3">
      <c r="A3" s="9"/>
      <c r="D3" s="99" t="s">
        <v>10</v>
      </c>
      <c r="E3" s="100"/>
      <c r="F3" s="101" t="s">
        <v>11</v>
      </c>
      <c r="G3" s="102"/>
    </row>
    <row r="4" spans="1:13" x14ac:dyDescent="0.2">
      <c r="A4" s="11" t="s">
        <v>0</v>
      </c>
      <c r="B4" s="12" t="s">
        <v>7</v>
      </c>
      <c r="C4" s="12" t="s">
        <v>8</v>
      </c>
      <c r="D4" s="13" t="s">
        <v>1</v>
      </c>
      <c r="E4" s="13" t="s">
        <v>2</v>
      </c>
      <c r="F4" s="14" t="s">
        <v>1</v>
      </c>
      <c r="G4" s="15" t="s">
        <v>2</v>
      </c>
      <c r="H4" s="16"/>
      <c r="L4" s="17"/>
      <c r="M4" s="3"/>
    </row>
    <row r="5" spans="1:13" x14ac:dyDescent="0.2">
      <c r="A5" s="18" t="s">
        <v>5</v>
      </c>
      <c r="B5" s="19"/>
      <c r="C5" s="19"/>
      <c r="D5" s="20"/>
      <c r="E5" s="21"/>
      <c r="F5" s="22"/>
      <c r="G5" s="23"/>
      <c r="H5" s="24"/>
      <c r="L5" s="17"/>
      <c r="M5" s="3"/>
    </row>
    <row r="6" spans="1:13" x14ac:dyDescent="0.2">
      <c r="A6" s="25" t="s">
        <v>6</v>
      </c>
      <c r="B6" s="26">
        <v>6</v>
      </c>
      <c r="C6" s="26" t="s">
        <v>9</v>
      </c>
      <c r="D6" s="77">
        <v>103.7</v>
      </c>
      <c r="E6" s="78">
        <f>D6*B6</f>
        <v>622.20000000000005</v>
      </c>
      <c r="F6" s="79">
        <v>24.6</v>
      </c>
      <c r="G6" s="80">
        <f>F6*B6</f>
        <v>147.60000000000002</v>
      </c>
      <c r="H6" s="27"/>
      <c r="L6" s="17"/>
      <c r="M6" s="3"/>
    </row>
    <row r="7" spans="1:13" x14ac:dyDescent="0.2">
      <c r="A7" s="28" t="s">
        <v>12</v>
      </c>
      <c r="B7" s="29">
        <v>1200</v>
      </c>
      <c r="C7" s="29" t="s">
        <v>9</v>
      </c>
      <c r="D7" s="81">
        <v>5.5</v>
      </c>
      <c r="E7" s="78">
        <f t="shared" ref="E7:E50" si="0">D7*B7</f>
        <v>6600</v>
      </c>
      <c r="F7" s="82">
        <v>20.3</v>
      </c>
      <c r="G7" s="80">
        <f t="shared" ref="G7:G50" si="1">F7*B7</f>
        <v>24360</v>
      </c>
      <c r="H7" s="30"/>
      <c r="L7" s="17"/>
      <c r="M7" s="3"/>
    </row>
    <row r="8" spans="1:13" x14ac:dyDescent="0.2">
      <c r="A8" s="28" t="s">
        <v>13</v>
      </c>
      <c r="B8" s="29">
        <v>100</v>
      </c>
      <c r="C8" s="29" t="s">
        <v>9</v>
      </c>
      <c r="D8" s="81">
        <v>7.5</v>
      </c>
      <c r="E8" s="78">
        <f t="shared" si="0"/>
        <v>750</v>
      </c>
      <c r="F8" s="82">
        <v>20.8</v>
      </c>
      <c r="G8" s="80">
        <f t="shared" si="1"/>
        <v>2080</v>
      </c>
      <c r="H8" s="30"/>
      <c r="L8" s="17"/>
      <c r="M8" s="3"/>
    </row>
    <row r="9" spans="1:13" x14ac:dyDescent="0.2">
      <c r="A9" s="31" t="s">
        <v>14</v>
      </c>
      <c r="B9" s="29">
        <v>80</v>
      </c>
      <c r="C9" s="29" t="s">
        <v>15</v>
      </c>
      <c r="D9" s="81">
        <v>11</v>
      </c>
      <c r="E9" s="78">
        <f t="shared" si="0"/>
        <v>880</v>
      </c>
      <c r="F9" s="82">
        <v>10</v>
      </c>
      <c r="G9" s="80">
        <f t="shared" si="1"/>
        <v>800</v>
      </c>
      <c r="H9" s="30"/>
      <c r="L9" s="17"/>
      <c r="M9" s="3"/>
    </row>
    <row r="10" spans="1:13" x14ac:dyDescent="0.2">
      <c r="A10" s="31" t="s">
        <v>18</v>
      </c>
      <c r="B10" s="29">
        <v>14</v>
      </c>
      <c r="C10" s="29" t="s">
        <v>15</v>
      </c>
      <c r="D10" s="81">
        <v>41</v>
      </c>
      <c r="E10" s="78">
        <f t="shared" si="0"/>
        <v>574</v>
      </c>
      <c r="F10" s="82">
        <v>20</v>
      </c>
      <c r="G10" s="80">
        <f t="shared" si="1"/>
        <v>280</v>
      </c>
      <c r="H10" s="30"/>
      <c r="L10" s="17"/>
      <c r="M10" s="3"/>
    </row>
    <row r="11" spans="1:13" x14ac:dyDescent="0.2">
      <c r="A11" s="31" t="s">
        <v>17</v>
      </c>
      <c r="B11" s="29">
        <v>2</v>
      </c>
      <c r="C11" s="29" t="s">
        <v>15</v>
      </c>
      <c r="D11" s="81">
        <v>55</v>
      </c>
      <c r="E11" s="78">
        <f t="shared" si="0"/>
        <v>110</v>
      </c>
      <c r="F11" s="82">
        <v>20</v>
      </c>
      <c r="G11" s="80">
        <f t="shared" si="1"/>
        <v>40</v>
      </c>
      <c r="H11" s="30"/>
      <c r="L11" s="17"/>
      <c r="M11" s="3"/>
    </row>
    <row r="12" spans="1:13" x14ac:dyDescent="0.2">
      <c r="A12" s="31" t="s">
        <v>16</v>
      </c>
      <c r="B12" s="29">
        <v>9</v>
      </c>
      <c r="C12" s="29" t="s">
        <v>15</v>
      </c>
      <c r="D12" s="81">
        <v>60</v>
      </c>
      <c r="E12" s="78">
        <f t="shared" si="0"/>
        <v>540</v>
      </c>
      <c r="F12" s="82">
        <v>20</v>
      </c>
      <c r="G12" s="80">
        <f t="shared" si="1"/>
        <v>180</v>
      </c>
      <c r="H12" s="30"/>
      <c r="L12" s="17"/>
      <c r="M12" s="3"/>
    </row>
    <row r="13" spans="1:13" x14ac:dyDescent="0.2">
      <c r="A13" s="31" t="s">
        <v>19</v>
      </c>
      <c r="B13" s="32">
        <v>30</v>
      </c>
      <c r="C13" s="32" t="s">
        <v>15</v>
      </c>
      <c r="D13" s="81">
        <v>35</v>
      </c>
      <c r="E13" s="78">
        <f t="shared" si="0"/>
        <v>1050</v>
      </c>
      <c r="F13" s="82">
        <v>20</v>
      </c>
      <c r="G13" s="80">
        <f t="shared" si="1"/>
        <v>600</v>
      </c>
      <c r="H13" s="30"/>
      <c r="L13" s="17"/>
      <c r="M13" s="3"/>
    </row>
    <row r="14" spans="1:13" x14ac:dyDescent="0.2">
      <c r="A14" s="31" t="s">
        <v>20</v>
      </c>
      <c r="B14" s="32">
        <v>15</v>
      </c>
      <c r="C14" s="32" t="s">
        <v>15</v>
      </c>
      <c r="D14" s="81">
        <v>90</v>
      </c>
      <c r="E14" s="78">
        <f t="shared" si="0"/>
        <v>1350</v>
      </c>
      <c r="F14" s="82">
        <v>20</v>
      </c>
      <c r="G14" s="80">
        <f t="shared" si="1"/>
        <v>300</v>
      </c>
      <c r="H14" s="30"/>
      <c r="L14" s="17"/>
      <c r="M14" s="3"/>
    </row>
    <row r="15" spans="1:13" x14ac:dyDescent="0.2">
      <c r="A15" s="31" t="s">
        <v>21</v>
      </c>
      <c r="B15" s="32">
        <v>8</v>
      </c>
      <c r="C15" s="32" t="s">
        <v>15</v>
      </c>
      <c r="D15" s="81">
        <v>40</v>
      </c>
      <c r="E15" s="78">
        <f t="shared" si="0"/>
        <v>320</v>
      </c>
      <c r="F15" s="82">
        <v>20</v>
      </c>
      <c r="G15" s="80">
        <f t="shared" si="1"/>
        <v>160</v>
      </c>
      <c r="H15" s="30"/>
      <c r="L15" s="17"/>
      <c r="M15" s="3"/>
    </row>
    <row r="16" spans="1:13" x14ac:dyDescent="0.2">
      <c r="A16" s="31" t="s">
        <v>22</v>
      </c>
      <c r="B16" s="32">
        <v>8</v>
      </c>
      <c r="C16" s="32" t="s">
        <v>15</v>
      </c>
      <c r="D16" s="81">
        <v>220</v>
      </c>
      <c r="E16" s="78">
        <f t="shared" si="0"/>
        <v>1760</v>
      </c>
      <c r="F16" s="82">
        <v>50</v>
      </c>
      <c r="G16" s="80">
        <f t="shared" si="1"/>
        <v>400</v>
      </c>
      <c r="H16" s="30"/>
      <c r="L16" s="17"/>
      <c r="M16" s="3"/>
    </row>
    <row r="17" spans="1:13" x14ac:dyDescent="0.2">
      <c r="A17" s="31" t="s">
        <v>23</v>
      </c>
      <c r="B17" s="32">
        <v>15</v>
      </c>
      <c r="C17" s="32" t="s">
        <v>9</v>
      </c>
      <c r="D17" s="81">
        <v>90</v>
      </c>
      <c r="E17" s="78">
        <f t="shared" si="0"/>
        <v>1350</v>
      </c>
      <c r="F17" s="82">
        <v>55</v>
      </c>
      <c r="G17" s="80">
        <f t="shared" si="1"/>
        <v>825</v>
      </c>
      <c r="H17" s="30"/>
      <c r="L17" s="17"/>
      <c r="M17" s="3"/>
    </row>
    <row r="18" spans="1:13" x14ac:dyDescent="0.2">
      <c r="A18" s="31" t="s">
        <v>24</v>
      </c>
      <c r="B18" s="32">
        <v>20</v>
      </c>
      <c r="C18" s="32" t="s">
        <v>15</v>
      </c>
      <c r="D18" s="81">
        <v>18</v>
      </c>
      <c r="E18" s="78">
        <f t="shared" si="0"/>
        <v>360</v>
      </c>
      <c r="F18" s="82">
        <v>18</v>
      </c>
      <c r="G18" s="80">
        <f t="shared" si="1"/>
        <v>360</v>
      </c>
      <c r="H18" s="30"/>
      <c r="L18" s="17"/>
      <c r="M18" s="3"/>
    </row>
    <row r="19" spans="1:13" x14ac:dyDescent="0.2">
      <c r="A19" s="31" t="s">
        <v>25</v>
      </c>
      <c r="B19" s="32">
        <v>10</v>
      </c>
      <c r="C19" s="32" t="s">
        <v>15</v>
      </c>
      <c r="D19" s="81">
        <v>26</v>
      </c>
      <c r="E19" s="78">
        <f t="shared" si="0"/>
        <v>260</v>
      </c>
      <c r="F19" s="82">
        <v>26</v>
      </c>
      <c r="G19" s="80">
        <f t="shared" si="1"/>
        <v>260</v>
      </c>
      <c r="H19" s="30"/>
      <c r="L19" s="17"/>
      <c r="M19" s="3"/>
    </row>
    <row r="20" spans="1:13" x14ac:dyDescent="0.2">
      <c r="A20" s="31" t="s">
        <v>26</v>
      </c>
      <c r="B20" s="32">
        <v>620</v>
      </c>
      <c r="C20" s="32" t="s">
        <v>15</v>
      </c>
      <c r="D20" s="81">
        <v>5</v>
      </c>
      <c r="E20" s="78">
        <f t="shared" si="0"/>
        <v>3100</v>
      </c>
      <c r="F20" s="82">
        <v>7</v>
      </c>
      <c r="G20" s="80">
        <f t="shared" si="1"/>
        <v>4340</v>
      </c>
      <c r="H20" s="30"/>
      <c r="L20" s="17"/>
      <c r="M20" s="3"/>
    </row>
    <row r="21" spans="1:13" x14ac:dyDescent="0.2">
      <c r="A21" s="31" t="s">
        <v>27</v>
      </c>
      <c r="B21" s="32">
        <v>640</v>
      </c>
      <c r="C21" s="32" t="s">
        <v>15</v>
      </c>
      <c r="D21" s="81">
        <v>8</v>
      </c>
      <c r="E21" s="78">
        <f t="shared" si="0"/>
        <v>5120</v>
      </c>
      <c r="F21" s="82">
        <v>7</v>
      </c>
      <c r="G21" s="80">
        <f t="shared" si="1"/>
        <v>4480</v>
      </c>
      <c r="H21" s="30"/>
      <c r="L21" s="17"/>
      <c r="M21" s="3"/>
    </row>
    <row r="22" spans="1:13" x14ac:dyDescent="0.2">
      <c r="A22" s="31" t="s">
        <v>28</v>
      </c>
      <c r="B22" s="32">
        <v>20</v>
      </c>
      <c r="C22" s="32" t="s">
        <v>15</v>
      </c>
      <c r="D22" s="81">
        <v>11.9</v>
      </c>
      <c r="E22" s="78">
        <f t="shared" si="0"/>
        <v>238</v>
      </c>
      <c r="F22" s="82">
        <v>7</v>
      </c>
      <c r="G22" s="80">
        <f t="shared" si="1"/>
        <v>140</v>
      </c>
      <c r="H22" s="30"/>
      <c r="L22" s="17"/>
      <c r="M22" s="3"/>
    </row>
    <row r="23" spans="1:13" x14ac:dyDescent="0.2">
      <c r="A23" s="31" t="s">
        <v>29</v>
      </c>
      <c r="B23" s="32">
        <v>25</v>
      </c>
      <c r="C23" s="32" t="s">
        <v>9</v>
      </c>
      <c r="D23" s="81">
        <v>33</v>
      </c>
      <c r="E23" s="78">
        <f t="shared" si="0"/>
        <v>825</v>
      </c>
      <c r="F23" s="82">
        <v>7</v>
      </c>
      <c r="G23" s="80">
        <f t="shared" si="1"/>
        <v>175</v>
      </c>
      <c r="H23" s="30"/>
      <c r="L23" s="17"/>
      <c r="M23" s="3"/>
    </row>
    <row r="24" spans="1:13" x14ac:dyDescent="0.2">
      <c r="A24" s="31" t="s">
        <v>30</v>
      </c>
      <c r="B24" s="32">
        <v>110</v>
      </c>
      <c r="C24" s="32" t="s">
        <v>9</v>
      </c>
      <c r="D24" s="81">
        <v>51</v>
      </c>
      <c r="E24" s="78">
        <f t="shared" si="0"/>
        <v>5610</v>
      </c>
      <c r="F24" s="82">
        <v>7</v>
      </c>
      <c r="G24" s="80">
        <f t="shared" si="1"/>
        <v>770</v>
      </c>
      <c r="H24" s="30"/>
      <c r="L24" s="17"/>
      <c r="M24" s="3"/>
    </row>
    <row r="25" spans="1:13" x14ac:dyDescent="0.2">
      <c r="A25" s="31" t="s">
        <v>31</v>
      </c>
      <c r="B25" s="32">
        <v>25</v>
      </c>
      <c r="C25" s="32" t="s">
        <v>9</v>
      </c>
      <c r="D25" s="81">
        <v>80</v>
      </c>
      <c r="E25" s="78">
        <f t="shared" si="0"/>
        <v>2000</v>
      </c>
      <c r="F25" s="82">
        <v>7</v>
      </c>
      <c r="G25" s="80">
        <f t="shared" si="1"/>
        <v>175</v>
      </c>
      <c r="H25" s="30"/>
      <c r="L25" s="17"/>
      <c r="M25" s="3"/>
    </row>
    <row r="26" spans="1:13" x14ac:dyDescent="0.2">
      <c r="A26" s="31" t="s">
        <v>32</v>
      </c>
      <c r="B26" s="32">
        <v>25</v>
      </c>
      <c r="C26" s="32" t="s">
        <v>9</v>
      </c>
      <c r="D26" s="81">
        <v>25</v>
      </c>
      <c r="E26" s="78">
        <f t="shared" si="0"/>
        <v>625</v>
      </c>
      <c r="F26" s="82">
        <v>21.6</v>
      </c>
      <c r="G26" s="80">
        <f t="shared" si="1"/>
        <v>540</v>
      </c>
      <c r="H26" s="30"/>
      <c r="L26" s="17"/>
      <c r="M26" s="3"/>
    </row>
    <row r="27" spans="1:13" x14ac:dyDescent="0.2">
      <c r="A27" s="31" t="s">
        <v>33</v>
      </c>
      <c r="B27" s="32">
        <v>25</v>
      </c>
      <c r="C27" s="32" t="s">
        <v>9</v>
      </c>
      <c r="D27" s="81">
        <v>250</v>
      </c>
      <c r="E27" s="78">
        <f t="shared" si="0"/>
        <v>6250</v>
      </c>
      <c r="F27" s="82">
        <v>21.6</v>
      </c>
      <c r="G27" s="80">
        <f t="shared" si="1"/>
        <v>540</v>
      </c>
      <c r="H27" s="30"/>
      <c r="L27" s="17"/>
      <c r="M27" s="3"/>
    </row>
    <row r="28" spans="1:13" ht="27.75" customHeight="1" x14ac:dyDescent="0.2">
      <c r="A28" s="33" t="s">
        <v>34</v>
      </c>
      <c r="B28" s="32">
        <v>140</v>
      </c>
      <c r="C28" s="32" t="s">
        <v>9</v>
      </c>
      <c r="D28" s="81">
        <v>14</v>
      </c>
      <c r="E28" s="78">
        <f t="shared" si="0"/>
        <v>1960</v>
      </c>
      <c r="F28" s="82">
        <v>14</v>
      </c>
      <c r="G28" s="80">
        <f t="shared" si="1"/>
        <v>1960</v>
      </c>
      <c r="H28" s="30"/>
      <c r="L28" s="17"/>
      <c r="M28" s="3"/>
    </row>
    <row r="29" spans="1:13" ht="27" customHeight="1" x14ac:dyDescent="0.2">
      <c r="A29" s="33" t="s">
        <v>35</v>
      </c>
      <c r="B29" s="32">
        <v>40</v>
      </c>
      <c r="C29" s="32" t="s">
        <v>9</v>
      </c>
      <c r="D29" s="81">
        <v>16</v>
      </c>
      <c r="E29" s="78">
        <f t="shared" si="0"/>
        <v>640</v>
      </c>
      <c r="F29" s="82">
        <v>16</v>
      </c>
      <c r="G29" s="80">
        <f t="shared" si="1"/>
        <v>640</v>
      </c>
      <c r="H29" s="30"/>
      <c r="L29" s="17"/>
      <c r="M29" s="3"/>
    </row>
    <row r="30" spans="1:13" ht="24.75" customHeight="1" x14ac:dyDescent="0.2">
      <c r="A30" s="33" t="s">
        <v>35</v>
      </c>
      <c r="B30" s="32">
        <v>610</v>
      </c>
      <c r="C30" s="32" t="s">
        <v>9</v>
      </c>
      <c r="D30" s="81">
        <v>16</v>
      </c>
      <c r="E30" s="78">
        <f t="shared" si="0"/>
        <v>9760</v>
      </c>
      <c r="F30" s="82">
        <v>16</v>
      </c>
      <c r="G30" s="80">
        <f t="shared" si="1"/>
        <v>9760</v>
      </c>
      <c r="H30" s="30"/>
      <c r="L30" s="17"/>
      <c r="M30" s="3"/>
    </row>
    <row r="31" spans="1:13" ht="24.75" customHeight="1" x14ac:dyDescent="0.2">
      <c r="A31" s="33" t="s">
        <v>36</v>
      </c>
      <c r="B31" s="32">
        <v>1750</v>
      </c>
      <c r="C31" s="32" t="s">
        <v>9</v>
      </c>
      <c r="D31" s="81">
        <v>24</v>
      </c>
      <c r="E31" s="78">
        <f t="shared" si="0"/>
        <v>42000</v>
      </c>
      <c r="F31" s="82">
        <v>16</v>
      </c>
      <c r="G31" s="80">
        <f t="shared" si="1"/>
        <v>28000</v>
      </c>
      <c r="H31" s="30"/>
      <c r="L31" s="17"/>
      <c r="M31" s="3"/>
    </row>
    <row r="32" spans="1:13" ht="26.25" customHeight="1" x14ac:dyDescent="0.2">
      <c r="A32" s="33" t="s">
        <v>37</v>
      </c>
      <c r="B32" s="32">
        <v>60</v>
      </c>
      <c r="C32" s="32" t="s">
        <v>9</v>
      </c>
      <c r="D32" s="81">
        <v>40</v>
      </c>
      <c r="E32" s="78">
        <f t="shared" si="0"/>
        <v>2400</v>
      </c>
      <c r="F32" s="82">
        <v>16</v>
      </c>
      <c r="G32" s="80">
        <f t="shared" si="1"/>
        <v>960</v>
      </c>
      <c r="H32" s="30"/>
      <c r="L32" s="17"/>
      <c r="M32" s="3"/>
    </row>
    <row r="33" spans="1:13" ht="24.75" customHeight="1" x14ac:dyDescent="0.2">
      <c r="A33" s="33" t="s">
        <v>38</v>
      </c>
      <c r="B33" s="32">
        <v>25</v>
      </c>
      <c r="C33" s="32" t="s">
        <v>9</v>
      </c>
      <c r="D33" s="81">
        <v>120</v>
      </c>
      <c r="E33" s="78">
        <f t="shared" si="0"/>
        <v>3000</v>
      </c>
      <c r="F33" s="82">
        <v>16</v>
      </c>
      <c r="G33" s="80">
        <f t="shared" si="1"/>
        <v>400</v>
      </c>
      <c r="H33" s="30"/>
      <c r="L33" s="17"/>
      <c r="M33" s="3"/>
    </row>
    <row r="34" spans="1:13" x14ac:dyDescent="0.2">
      <c r="A34" s="33" t="s">
        <v>39</v>
      </c>
      <c r="B34" s="32">
        <v>260</v>
      </c>
      <c r="C34" s="32" t="s">
        <v>15</v>
      </c>
      <c r="D34" s="81">
        <v>0</v>
      </c>
      <c r="E34" s="78">
        <f t="shared" si="0"/>
        <v>0</v>
      </c>
      <c r="F34" s="82">
        <v>14</v>
      </c>
      <c r="G34" s="80">
        <f t="shared" si="1"/>
        <v>3640</v>
      </c>
      <c r="H34" s="30"/>
      <c r="L34" s="17"/>
      <c r="M34" s="3"/>
    </row>
    <row r="35" spans="1:13" x14ac:dyDescent="0.2">
      <c r="A35" s="33" t="s">
        <v>40</v>
      </c>
      <c r="B35" s="32">
        <v>6</v>
      </c>
      <c r="C35" s="32" t="s">
        <v>15</v>
      </c>
      <c r="D35" s="81">
        <v>0</v>
      </c>
      <c r="E35" s="78">
        <f t="shared" si="0"/>
        <v>0</v>
      </c>
      <c r="F35" s="82">
        <v>14</v>
      </c>
      <c r="G35" s="80">
        <f t="shared" si="1"/>
        <v>84</v>
      </c>
      <c r="H35" s="30"/>
      <c r="L35" s="17"/>
      <c r="M35" s="3"/>
    </row>
    <row r="36" spans="1:13" ht="13.5" customHeight="1" x14ac:dyDescent="0.2">
      <c r="A36" s="33" t="s">
        <v>41</v>
      </c>
      <c r="B36" s="32">
        <v>4</v>
      </c>
      <c r="C36" s="32" t="s">
        <v>15</v>
      </c>
      <c r="D36" s="81">
        <v>0</v>
      </c>
      <c r="E36" s="78">
        <f t="shared" si="0"/>
        <v>0</v>
      </c>
      <c r="F36" s="82">
        <v>14</v>
      </c>
      <c r="G36" s="80">
        <f t="shared" si="1"/>
        <v>56</v>
      </c>
      <c r="H36" s="30"/>
      <c r="L36" s="17"/>
      <c r="M36" s="3"/>
    </row>
    <row r="37" spans="1:13" x14ac:dyDescent="0.2">
      <c r="A37" s="33" t="s">
        <v>42</v>
      </c>
      <c r="B37" s="32">
        <v>12</v>
      </c>
      <c r="C37" s="32" t="s">
        <v>15</v>
      </c>
      <c r="D37" s="81">
        <v>0</v>
      </c>
      <c r="E37" s="78">
        <f t="shared" si="0"/>
        <v>0</v>
      </c>
      <c r="F37" s="82">
        <v>14</v>
      </c>
      <c r="G37" s="80">
        <f t="shared" si="1"/>
        <v>168</v>
      </c>
      <c r="H37" s="30"/>
      <c r="L37" s="17"/>
      <c r="M37" s="3"/>
    </row>
    <row r="38" spans="1:13" ht="13.5" customHeight="1" x14ac:dyDescent="0.2">
      <c r="A38" s="33" t="s">
        <v>43</v>
      </c>
      <c r="B38" s="32">
        <v>8</v>
      </c>
      <c r="C38" s="32" t="s">
        <v>15</v>
      </c>
      <c r="D38" s="81">
        <v>0</v>
      </c>
      <c r="E38" s="78">
        <f t="shared" si="0"/>
        <v>0</v>
      </c>
      <c r="F38" s="82">
        <v>14</v>
      </c>
      <c r="G38" s="80">
        <f t="shared" si="1"/>
        <v>112</v>
      </c>
      <c r="H38" s="30"/>
      <c r="L38" s="17"/>
      <c r="M38" s="3"/>
    </row>
    <row r="39" spans="1:13" x14ac:dyDescent="0.2">
      <c r="A39" s="33" t="s">
        <v>44</v>
      </c>
      <c r="B39" s="32">
        <v>12</v>
      </c>
      <c r="C39" s="32" t="s">
        <v>15</v>
      </c>
      <c r="D39" s="81">
        <v>0</v>
      </c>
      <c r="E39" s="78">
        <f t="shared" si="0"/>
        <v>0</v>
      </c>
      <c r="F39" s="82">
        <v>14</v>
      </c>
      <c r="G39" s="80">
        <f t="shared" si="1"/>
        <v>168</v>
      </c>
      <c r="H39" s="30"/>
      <c r="L39" s="17"/>
      <c r="M39" s="3"/>
    </row>
    <row r="40" spans="1:13" ht="25.5" x14ac:dyDescent="0.2">
      <c r="A40" s="33" t="s">
        <v>47</v>
      </c>
      <c r="B40" s="29">
        <v>8</v>
      </c>
      <c r="C40" s="29" t="s">
        <v>15</v>
      </c>
      <c r="D40" s="83">
        <v>120</v>
      </c>
      <c r="E40" s="78">
        <f t="shared" si="0"/>
        <v>960</v>
      </c>
      <c r="F40" s="82">
        <v>70</v>
      </c>
      <c r="G40" s="80">
        <f t="shared" si="1"/>
        <v>560</v>
      </c>
      <c r="H40" s="30"/>
      <c r="L40" s="17"/>
      <c r="M40" s="3"/>
    </row>
    <row r="41" spans="1:13" ht="25.5" x14ac:dyDescent="0.2">
      <c r="A41" s="33" t="s">
        <v>46</v>
      </c>
      <c r="B41" s="29">
        <v>6</v>
      </c>
      <c r="C41" s="29" t="s">
        <v>15</v>
      </c>
      <c r="D41" s="83">
        <v>120</v>
      </c>
      <c r="E41" s="78">
        <f t="shared" si="0"/>
        <v>720</v>
      </c>
      <c r="F41" s="82">
        <v>70</v>
      </c>
      <c r="G41" s="80">
        <f t="shared" si="1"/>
        <v>420</v>
      </c>
      <c r="H41" s="30"/>
      <c r="L41" s="17"/>
      <c r="M41" s="3"/>
    </row>
    <row r="42" spans="1:13" ht="25.5" x14ac:dyDescent="0.2">
      <c r="A42" s="33" t="s">
        <v>45</v>
      </c>
      <c r="B42" s="29">
        <v>13</v>
      </c>
      <c r="C42" s="29" t="s">
        <v>15</v>
      </c>
      <c r="D42" s="83">
        <v>120</v>
      </c>
      <c r="E42" s="78">
        <f t="shared" si="0"/>
        <v>1560</v>
      </c>
      <c r="F42" s="82">
        <v>70</v>
      </c>
      <c r="G42" s="80">
        <f t="shared" si="1"/>
        <v>910</v>
      </c>
      <c r="H42" s="30"/>
      <c r="L42" s="17"/>
      <c r="M42" s="3"/>
    </row>
    <row r="43" spans="1:13" ht="25.5" x14ac:dyDescent="0.2">
      <c r="A43" s="33" t="s">
        <v>51</v>
      </c>
      <c r="B43" s="29">
        <v>46</v>
      </c>
      <c r="C43" s="29" t="s">
        <v>15</v>
      </c>
      <c r="D43" s="83">
        <v>140</v>
      </c>
      <c r="E43" s="78">
        <f t="shared" si="0"/>
        <v>6440</v>
      </c>
      <c r="F43" s="82">
        <v>70</v>
      </c>
      <c r="G43" s="80">
        <f t="shared" si="1"/>
        <v>3220</v>
      </c>
      <c r="H43" s="30"/>
      <c r="L43" s="17"/>
      <c r="M43" s="3"/>
    </row>
    <row r="44" spans="1:13" ht="25.5" x14ac:dyDescent="0.2">
      <c r="A44" s="33" t="s">
        <v>50</v>
      </c>
      <c r="B44" s="29">
        <v>11</v>
      </c>
      <c r="C44" s="29" t="s">
        <v>15</v>
      </c>
      <c r="D44" s="83">
        <v>140</v>
      </c>
      <c r="E44" s="78">
        <f t="shared" si="0"/>
        <v>1540</v>
      </c>
      <c r="F44" s="82">
        <v>70</v>
      </c>
      <c r="G44" s="80">
        <f t="shared" si="1"/>
        <v>770</v>
      </c>
      <c r="H44" s="30"/>
      <c r="L44" s="17"/>
      <c r="M44" s="3"/>
    </row>
    <row r="45" spans="1:13" ht="26.25" customHeight="1" x14ac:dyDescent="0.2">
      <c r="A45" s="33" t="s">
        <v>49</v>
      </c>
      <c r="B45" s="29">
        <v>42</v>
      </c>
      <c r="C45" s="29" t="s">
        <v>15</v>
      </c>
      <c r="D45" s="83">
        <v>650</v>
      </c>
      <c r="E45" s="78">
        <f t="shared" si="0"/>
        <v>27300</v>
      </c>
      <c r="F45" s="82">
        <v>70</v>
      </c>
      <c r="G45" s="80">
        <f t="shared" si="1"/>
        <v>2940</v>
      </c>
      <c r="H45" s="30"/>
      <c r="L45" s="17"/>
      <c r="M45" s="3"/>
    </row>
    <row r="46" spans="1:13" ht="27.75" customHeight="1" x14ac:dyDescent="0.2">
      <c r="A46" s="33" t="s">
        <v>48</v>
      </c>
      <c r="B46" s="29">
        <v>7</v>
      </c>
      <c r="C46" s="29" t="s">
        <v>15</v>
      </c>
      <c r="D46" s="83">
        <v>690</v>
      </c>
      <c r="E46" s="78">
        <f t="shared" si="0"/>
        <v>4830</v>
      </c>
      <c r="F46" s="82">
        <v>70</v>
      </c>
      <c r="G46" s="80">
        <f t="shared" si="1"/>
        <v>490</v>
      </c>
      <c r="H46" s="30"/>
      <c r="L46" s="17"/>
      <c r="M46" s="3"/>
    </row>
    <row r="47" spans="1:13" ht="25.5" x14ac:dyDescent="0.2">
      <c r="A47" s="33" t="s">
        <v>52</v>
      </c>
      <c r="B47" s="29">
        <v>15</v>
      </c>
      <c r="C47" s="29" t="s">
        <v>15</v>
      </c>
      <c r="D47" s="83">
        <v>490</v>
      </c>
      <c r="E47" s="78">
        <f t="shared" si="0"/>
        <v>7350</v>
      </c>
      <c r="F47" s="82">
        <v>83.1</v>
      </c>
      <c r="G47" s="80">
        <f t="shared" si="1"/>
        <v>1246.5</v>
      </c>
      <c r="H47" s="30"/>
      <c r="L47" s="17"/>
      <c r="M47" s="3"/>
    </row>
    <row r="48" spans="1:13" ht="15" customHeight="1" x14ac:dyDescent="0.2">
      <c r="A48" s="33" t="s">
        <v>53</v>
      </c>
      <c r="B48" s="29">
        <v>12</v>
      </c>
      <c r="C48" s="29" t="s">
        <v>15</v>
      </c>
      <c r="D48" s="83">
        <v>50</v>
      </c>
      <c r="E48" s="78">
        <f t="shared" si="0"/>
        <v>600</v>
      </c>
      <c r="F48" s="82">
        <v>0</v>
      </c>
      <c r="G48" s="80">
        <f t="shared" si="1"/>
        <v>0</v>
      </c>
      <c r="H48" s="30"/>
      <c r="L48" s="17"/>
      <c r="M48" s="3"/>
    </row>
    <row r="49" spans="1:13" ht="15" customHeight="1" x14ac:dyDescent="0.2">
      <c r="A49" s="33" t="s">
        <v>54</v>
      </c>
      <c r="B49" s="29">
        <v>3</v>
      </c>
      <c r="C49" s="29" t="s">
        <v>15</v>
      </c>
      <c r="D49" s="83">
        <v>500</v>
      </c>
      <c r="E49" s="78">
        <f t="shared" si="0"/>
        <v>1500</v>
      </c>
      <c r="F49" s="82">
        <v>0</v>
      </c>
      <c r="G49" s="80">
        <f t="shared" si="1"/>
        <v>0</v>
      </c>
      <c r="H49" s="30"/>
      <c r="L49" s="17"/>
      <c r="M49" s="3"/>
    </row>
    <row r="50" spans="1:13" x14ac:dyDescent="0.2">
      <c r="A50" s="34" t="s">
        <v>55</v>
      </c>
      <c r="B50" s="35">
        <v>15</v>
      </c>
      <c r="C50" s="35" t="s">
        <v>9</v>
      </c>
      <c r="D50" s="84">
        <v>1.5</v>
      </c>
      <c r="E50" s="78">
        <f t="shared" si="0"/>
        <v>22.5</v>
      </c>
      <c r="F50" s="85">
        <v>7.53</v>
      </c>
      <c r="G50" s="80">
        <f t="shared" si="1"/>
        <v>112.95</v>
      </c>
      <c r="H50" s="36"/>
      <c r="L50" s="17"/>
      <c r="M50" s="3"/>
    </row>
    <row r="51" spans="1:13" x14ac:dyDescent="0.2">
      <c r="A51" s="37" t="s">
        <v>56</v>
      </c>
      <c r="B51" s="38"/>
      <c r="C51" s="38"/>
      <c r="D51" s="39"/>
      <c r="E51" s="40">
        <f>SUM(E6:E50)</f>
        <v>152876.70000000001</v>
      </c>
      <c r="F51" s="41"/>
      <c r="G51" s="42">
        <f>SUM(G6:G50)</f>
        <v>98570.05</v>
      </c>
      <c r="H51" s="43">
        <f>SUM(G51,E51)</f>
        <v>251446.75</v>
      </c>
      <c r="L51" s="17"/>
      <c r="M51" s="3"/>
    </row>
    <row r="52" spans="1:13" x14ac:dyDescent="0.2">
      <c r="A52" s="97" t="s">
        <v>57</v>
      </c>
      <c r="B52" s="98"/>
      <c r="C52" s="98"/>
      <c r="D52" s="98"/>
      <c r="E52" s="44"/>
      <c r="F52" s="45"/>
      <c r="G52" s="46"/>
      <c r="H52" s="47"/>
      <c r="L52" s="17"/>
      <c r="M52" s="3"/>
    </row>
    <row r="53" spans="1:13" ht="25.5" x14ac:dyDescent="0.2">
      <c r="A53" s="48" t="s">
        <v>58</v>
      </c>
      <c r="B53" s="49">
        <v>1</v>
      </c>
      <c r="C53" s="49" t="s">
        <v>15</v>
      </c>
      <c r="D53" s="86">
        <v>22960</v>
      </c>
      <c r="E53" s="87">
        <f>D53*B53</f>
        <v>22960</v>
      </c>
      <c r="F53" s="88">
        <v>209</v>
      </c>
      <c r="G53" s="89">
        <f>F53*B53</f>
        <v>209</v>
      </c>
      <c r="H53" s="50"/>
      <c r="L53" s="17"/>
      <c r="M53" s="3"/>
    </row>
    <row r="54" spans="1:13" ht="25.5" x14ac:dyDescent="0.2">
      <c r="A54" s="48" t="s">
        <v>59</v>
      </c>
      <c r="B54" s="49">
        <v>23</v>
      </c>
      <c r="C54" s="49" t="s">
        <v>15</v>
      </c>
      <c r="D54" s="86">
        <v>4500</v>
      </c>
      <c r="E54" s="87">
        <f t="shared" ref="E54:E61" si="2">D54*B54</f>
        <v>103500</v>
      </c>
      <c r="F54" s="88">
        <v>131</v>
      </c>
      <c r="G54" s="89">
        <f t="shared" ref="G54:G61" si="3">F54*B54</f>
        <v>3013</v>
      </c>
      <c r="H54" s="50"/>
      <c r="L54" s="17"/>
      <c r="M54" s="3"/>
    </row>
    <row r="55" spans="1:13" ht="25.5" x14ac:dyDescent="0.2">
      <c r="A55" s="48" t="s">
        <v>60</v>
      </c>
      <c r="B55" s="49">
        <v>30</v>
      </c>
      <c r="C55" s="49" t="s">
        <v>15</v>
      </c>
      <c r="D55" s="86">
        <v>2500</v>
      </c>
      <c r="E55" s="87">
        <f t="shared" si="2"/>
        <v>75000</v>
      </c>
      <c r="F55" s="88">
        <v>209</v>
      </c>
      <c r="G55" s="89">
        <f t="shared" si="3"/>
        <v>6270</v>
      </c>
      <c r="H55" s="50"/>
      <c r="L55" s="17"/>
      <c r="M55" s="3"/>
    </row>
    <row r="56" spans="1:13" ht="25.5" x14ac:dyDescent="0.2">
      <c r="A56" s="48" t="s">
        <v>61</v>
      </c>
      <c r="B56" s="49">
        <v>4</v>
      </c>
      <c r="C56" s="49" t="s">
        <v>15</v>
      </c>
      <c r="D56" s="86">
        <v>2000</v>
      </c>
      <c r="E56" s="87">
        <f t="shared" si="2"/>
        <v>8000</v>
      </c>
      <c r="F56" s="88">
        <v>88.9</v>
      </c>
      <c r="G56" s="89">
        <f t="shared" si="3"/>
        <v>355.6</v>
      </c>
      <c r="H56" s="51"/>
      <c r="L56" s="17"/>
      <c r="M56" s="3"/>
    </row>
    <row r="57" spans="1:13" x14ac:dyDescent="0.2">
      <c r="A57" s="48" t="s">
        <v>62</v>
      </c>
      <c r="B57" s="49">
        <v>1</v>
      </c>
      <c r="C57" s="49" t="s">
        <v>15</v>
      </c>
      <c r="D57" s="86">
        <v>2500</v>
      </c>
      <c r="E57" s="87">
        <f t="shared" si="2"/>
        <v>2500</v>
      </c>
      <c r="F57" s="88">
        <v>138</v>
      </c>
      <c r="G57" s="89">
        <f t="shared" si="3"/>
        <v>138</v>
      </c>
      <c r="H57" s="51"/>
      <c r="L57" s="17"/>
      <c r="M57" s="3"/>
    </row>
    <row r="58" spans="1:13" x14ac:dyDescent="0.2">
      <c r="A58" s="48" t="s">
        <v>63</v>
      </c>
      <c r="B58" s="49">
        <v>4</v>
      </c>
      <c r="C58" s="49" t="s">
        <v>15</v>
      </c>
      <c r="D58" s="86">
        <v>2000</v>
      </c>
      <c r="E58" s="87">
        <f t="shared" si="2"/>
        <v>8000</v>
      </c>
      <c r="F58" s="88">
        <v>138</v>
      </c>
      <c r="G58" s="89">
        <f t="shared" si="3"/>
        <v>552</v>
      </c>
      <c r="H58" s="50"/>
      <c r="L58" s="17"/>
      <c r="M58" s="3"/>
    </row>
    <row r="59" spans="1:13" x14ac:dyDescent="0.2">
      <c r="A59" s="48" t="s">
        <v>64</v>
      </c>
      <c r="B59" s="49">
        <v>5</v>
      </c>
      <c r="C59" s="49" t="s">
        <v>15</v>
      </c>
      <c r="D59" s="86">
        <v>4500</v>
      </c>
      <c r="E59" s="87">
        <f t="shared" si="2"/>
        <v>22500</v>
      </c>
      <c r="F59" s="88">
        <v>138</v>
      </c>
      <c r="G59" s="89">
        <f t="shared" si="3"/>
        <v>690</v>
      </c>
      <c r="H59" s="50"/>
      <c r="L59" s="17"/>
      <c r="M59" s="3"/>
    </row>
    <row r="60" spans="1:13" x14ac:dyDescent="0.2">
      <c r="A60" s="48" t="s">
        <v>65</v>
      </c>
      <c r="B60" s="49">
        <v>12</v>
      </c>
      <c r="C60" s="49" t="s">
        <v>15</v>
      </c>
      <c r="D60" s="86">
        <v>1250</v>
      </c>
      <c r="E60" s="87">
        <f t="shared" si="2"/>
        <v>15000</v>
      </c>
      <c r="F60" s="88">
        <v>138</v>
      </c>
      <c r="G60" s="89">
        <f t="shared" si="3"/>
        <v>1656</v>
      </c>
      <c r="H60" s="50"/>
      <c r="L60" s="17"/>
      <c r="M60" s="3"/>
    </row>
    <row r="61" spans="1:13" x14ac:dyDescent="0.2">
      <c r="A61" s="48" t="s">
        <v>66</v>
      </c>
      <c r="B61" s="49">
        <v>1</v>
      </c>
      <c r="C61" s="49" t="s">
        <v>15</v>
      </c>
      <c r="D61" s="86">
        <v>1000</v>
      </c>
      <c r="E61" s="87">
        <f t="shared" si="2"/>
        <v>1000</v>
      </c>
      <c r="F61" s="88">
        <v>0</v>
      </c>
      <c r="G61" s="89">
        <f t="shared" si="3"/>
        <v>0</v>
      </c>
      <c r="H61" s="50"/>
      <c r="L61" s="17"/>
      <c r="M61" s="3"/>
    </row>
    <row r="62" spans="1:13" x14ac:dyDescent="0.2">
      <c r="A62" s="37" t="s">
        <v>56</v>
      </c>
      <c r="B62" s="38"/>
      <c r="C62" s="38"/>
      <c r="D62" s="39"/>
      <c r="E62" s="40">
        <f>SUM(E53:E61)</f>
        <v>258460</v>
      </c>
      <c r="F62" s="41"/>
      <c r="G62" s="42">
        <f>SUM(G53:G61)</f>
        <v>12883.6</v>
      </c>
      <c r="H62" s="43">
        <f>SUM(G62,E62)</f>
        <v>271343.59999999998</v>
      </c>
      <c r="L62" s="17"/>
      <c r="M62" s="3"/>
    </row>
    <row r="63" spans="1:13" x14ac:dyDescent="0.2">
      <c r="A63" s="97" t="s">
        <v>67</v>
      </c>
      <c r="B63" s="98"/>
      <c r="C63" s="98"/>
      <c r="D63" s="98"/>
      <c r="E63" s="44"/>
      <c r="F63" s="45"/>
      <c r="G63" s="46"/>
      <c r="H63" s="47"/>
      <c r="L63" s="17"/>
      <c r="M63" s="3"/>
    </row>
    <row r="64" spans="1:13" ht="25.5" x14ac:dyDescent="0.2">
      <c r="A64" s="48" t="s">
        <v>68</v>
      </c>
      <c r="B64" s="49">
        <v>1</v>
      </c>
      <c r="C64" s="49" t="s">
        <v>15</v>
      </c>
      <c r="D64" s="86">
        <v>45000</v>
      </c>
      <c r="E64" s="87">
        <f>D64*B64</f>
        <v>45000</v>
      </c>
      <c r="F64" s="88">
        <v>1000</v>
      </c>
      <c r="G64" s="89">
        <f>F64*B64</f>
        <v>1000</v>
      </c>
      <c r="H64" s="50"/>
      <c r="L64" s="17"/>
      <c r="M64" s="3"/>
    </row>
    <row r="65" spans="1:13" ht="25.5" x14ac:dyDescent="0.2">
      <c r="A65" s="48" t="s">
        <v>69</v>
      </c>
      <c r="B65" s="49">
        <v>1</v>
      </c>
      <c r="C65" s="49" t="s">
        <v>15</v>
      </c>
      <c r="D65" s="86">
        <v>18000</v>
      </c>
      <c r="E65" s="87">
        <f t="shared" ref="E65:E66" si="4">D65*B65</f>
        <v>18000</v>
      </c>
      <c r="F65" s="88">
        <v>3000</v>
      </c>
      <c r="G65" s="89">
        <f t="shared" ref="G65:G66" si="5">F65*B65</f>
        <v>3000</v>
      </c>
      <c r="H65" s="51"/>
      <c r="L65" s="17"/>
      <c r="M65" s="3"/>
    </row>
    <row r="66" spans="1:13" ht="25.5" x14ac:dyDescent="0.2">
      <c r="A66" s="48" t="s">
        <v>70</v>
      </c>
      <c r="B66" s="49">
        <v>4</v>
      </c>
      <c r="C66" s="49" t="s">
        <v>15</v>
      </c>
      <c r="D66" s="86">
        <v>400</v>
      </c>
      <c r="E66" s="87">
        <f t="shared" si="4"/>
        <v>1600</v>
      </c>
      <c r="F66" s="88">
        <v>160</v>
      </c>
      <c r="G66" s="89">
        <f t="shared" si="5"/>
        <v>640</v>
      </c>
      <c r="H66" s="50"/>
      <c r="L66" s="17"/>
      <c r="M66" s="3"/>
    </row>
    <row r="67" spans="1:13" x14ac:dyDescent="0.2">
      <c r="A67" s="37" t="s">
        <v>56</v>
      </c>
      <c r="B67" s="38"/>
      <c r="C67" s="38"/>
      <c r="D67" s="39"/>
      <c r="E67" s="40">
        <f>SUM(E64:E66)</f>
        <v>64600</v>
      </c>
      <c r="F67" s="41"/>
      <c r="G67" s="42">
        <f>SUM(G64:G66)</f>
        <v>4640</v>
      </c>
      <c r="H67" s="43">
        <f>SUM(G67,E67)</f>
        <v>69240</v>
      </c>
      <c r="L67" s="17"/>
      <c r="M67" s="3"/>
    </row>
    <row r="68" spans="1:13" x14ac:dyDescent="0.2">
      <c r="A68" s="97" t="s">
        <v>71</v>
      </c>
      <c r="B68" s="98"/>
      <c r="C68" s="98"/>
      <c r="D68" s="98"/>
      <c r="E68" s="44"/>
      <c r="F68" s="45"/>
      <c r="G68" s="46"/>
      <c r="H68" s="47"/>
      <c r="L68" s="17"/>
      <c r="M68" s="3"/>
    </row>
    <row r="69" spans="1:13" x14ac:dyDescent="0.2">
      <c r="A69" s="48" t="s">
        <v>72</v>
      </c>
      <c r="B69" s="49">
        <v>1</v>
      </c>
      <c r="C69" s="49" t="s">
        <v>15</v>
      </c>
      <c r="D69" s="86">
        <v>6900</v>
      </c>
      <c r="E69" s="87">
        <f>D69*B69</f>
        <v>6900</v>
      </c>
      <c r="F69" s="88">
        <v>200</v>
      </c>
      <c r="G69" s="89">
        <f>F69*B69</f>
        <v>200</v>
      </c>
      <c r="H69" s="50"/>
      <c r="L69" s="17"/>
      <c r="M69" s="3"/>
    </row>
    <row r="70" spans="1:13" x14ac:dyDescent="0.2">
      <c r="A70" s="48" t="s">
        <v>73</v>
      </c>
      <c r="B70" s="49">
        <v>1</v>
      </c>
      <c r="C70" s="49" t="s">
        <v>15</v>
      </c>
      <c r="D70" s="86">
        <v>660</v>
      </c>
      <c r="E70" s="87">
        <f t="shared" ref="E70:E72" si="6">D70*B70</f>
        <v>660</v>
      </c>
      <c r="F70" s="88">
        <v>70</v>
      </c>
      <c r="G70" s="89">
        <f t="shared" ref="G70:G73" si="7">F70*B70</f>
        <v>70</v>
      </c>
      <c r="H70" s="51"/>
      <c r="L70" s="17"/>
      <c r="M70" s="3"/>
    </row>
    <row r="71" spans="1:13" x14ac:dyDescent="0.2">
      <c r="A71" s="48" t="s">
        <v>74</v>
      </c>
      <c r="B71" s="49">
        <v>6</v>
      </c>
      <c r="C71" s="49" t="s">
        <v>9</v>
      </c>
      <c r="D71" s="86">
        <v>0</v>
      </c>
      <c r="E71" s="87">
        <f t="shared" si="6"/>
        <v>0</v>
      </c>
      <c r="F71" s="88">
        <v>20</v>
      </c>
      <c r="G71" s="89">
        <f t="shared" si="7"/>
        <v>120</v>
      </c>
      <c r="H71" s="50"/>
      <c r="L71" s="17"/>
      <c r="M71" s="3"/>
    </row>
    <row r="72" spans="1:13" x14ac:dyDescent="0.2">
      <c r="A72" s="48" t="s">
        <v>75</v>
      </c>
      <c r="B72" s="49">
        <v>8</v>
      </c>
      <c r="C72" s="49" t="s">
        <v>9</v>
      </c>
      <c r="D72" s="86">
        <v>0</v>
      </c>
      <c r="E72" s="87">
        <f t="shared" si="6"/>
        <v>0</v>
      </c>
      <c r="F72" s="88">
        <v>20</v>
      </c>
      <c r="G72" s="89">
        <f t="shared" si="7"/>
        <v>160</v>
      </c>
      <c r="H72" s="50"/>
      <c r="L72" s="17"/>
      <c r="M72" s="3"/>
    </row>
    <row r="73" spans="1:13" ht="25.5" x14ac:dyDescent="0.2">
      <c r="A73" s="48" t="s">
        <v>76</v>
      </c>
      <c r="B73" s="49">
        <v>3</v>
      </c>
      <c r="C73" s="49" t="s">
        <v>15</v>
      </c>
      <c r="D73" s="86">
        <v>77</v>
      </c>
      <c r="E73" s="87">
        <v>250</v>
      </c>
      <c r="F73" s="88">
        <v>0</v>
      </c>
      <c r="G73" s="89">
        <f t="shared" si="7"/>
        <v>0</v>
      </c>
      <c r="H73" s="50"/>
      <c r="L73" s="17"/>
      <c r="M73" s="3"/>
    </row>
    <row r="74" spans="1:13" x14ac:dyDescent="0.2">
      <c r="A74" s="37" t="s">
        <v>56</v>
      </c>
      <c r="B74" s="38"/>
      <c r="C74" s="38"/>
      <c r="D74" s="39"/>
      <c r="E74" s="40">
        <f>SUM(E69:E73)</f>
        <v>7810</v>
      </c>
      <c r="F74" s="41"/>
      <c r="G74" s="42">
        <f>SUM(G69:G73)</f>
        <v>550</v>
      </c>
      <c r="H74" s="43">
        <f>SUM(G74,E74)</f>
        <v>8360</v>
      </c>
      <c r="L74" s="17"/>
      <c r="M74" s="3"/>
    </row>
    <row r="75" spans="1:13" x14ac:dyDescent="0.2">
      <c r="A75" s="97" t="s">
        <v>80</v>
      </c>
      <c r="B75" s="98"/>
      <c r="C75" s="98"/>
      <c r="D75" s="98"/>
      <c r="E75" s="44"/>
      <c r="F75" s="45"/>
      <c r="G75" s="46"/>
      <c r="H75" s="47"/>
      <c r="L75" s="17"/>
      <c r="M75" s="3"/>
    </row>
    <row r="76" spans="1:13" x14ac:dyDescent="0.2">
      <c r="A76" s="48" t="s">
        <v>77</v>
      </c>
      <c r="B76" s="49">
        <v>1</v>
      </c>
      <c r="C76" s="49" t="s">
        <v>15</v>
      </c>
      <c r="D76" s="86">
        <v>0</v>
      </c>
      <c r="E76" s="87">
        <v>0</v>
      </c>
      <c r="F76" s="88">
        <v>12000</v>
      </c>
      <c r="G76" s="89">
        <v>12000</v>
      </c>
      <c r="H76" s="50">
        <f>SUM(G76,E76)</f>
        <v>12000</v>
      </c>
      <c r="L76" s="17"/>
      <c r="M76" s="3"/>
    </row>
    <row r="77" spans="1:13" x14ac:dyDescent="0.2">
      <c r="A77" s="52"/>
      <c r="B77" s="53"/>
      <c r="C77" s="53"/>
      <c r="D77" s="54"/>
      <c r="E77" s="55"/>
      <c r="F77" s="56"/>
      <c r="G77" s="57"/>
      <c r="H77" s="58"/>
      <c r="L77" s="17"/>
      <c r="M77" s="3"/>
    </row>
    <row r="78" spans="1:13" x14ac:dyDescent="0.2">
      <c r="A78" s="59" t="s">
        <v>78</v>
      </c>
      <c r="B78" s="60"/>
      <c r="C78" s="60"/>
      <c r="D78" s="61"/>
      <c r="E78" s="62"/>
      <c r="F78" s="63"/>
      <c r="G78" s="64"/>
      <c r="H78" s="65">
        <f>SUM(H51,H62,H67,H74,H76)</f>
        <v>612390.35</v>
      </c>
      <c r="L78" s="17"/>
      <c r="M78" s="3"/>
    </row>
    <row r="79" spans="1:13" x14ac:dyDescent="0.2">
      <c r="A79" s="52"/>
      <c r="B79" s="53"/>
      <c r="C79" s="53"/>
      <c r="D79" s="54"/>
      <c r="E79" s="55"/>
      <c r="F79" s="56"/>
      <c r="G79" s="57"/>
      <c r="H79" s="58"/>
      <c r="L79" s="17"/>
      <c r="M79" s="3"/>
    </row>
    <row r="80" spans="1:13" x14ac:dyDescent="0.2">
      <c r="A80" s="97" t="s">
        <v>81</v>
      </c>
      <c r="B80" s="98"/>
      <c r="C80" s="98"/>
      <c r="D80" s="98"/>
      <c r="E80" s="44"/>
      <c r="F80" s="45"/>
      <c r="G80" s="46"/>
      <c r="H80" s="47"/>
      <c r="L80" s="17"/>
      <c r="M80" s="3"/>
    </row>
    <row r="81" spans="1:13" ht="13.5" thickBot="1" x14ac:dyDescent="0.25">
      <c r="A81" s="66" t="s">
        <v>79</v>
      </c>
      <c r="B81" s="67"/>
      <c r="C81" s="67"/>
      <c r="D81" s="90">
        <v>0</v>
      </c>
      <c r="E81" s="91">
        <v>0</v>
      </c>
      <c r="F81" s="92">
        <v>4500</v>
      </c>
      <c r="G81" s="93">
        <v>4500</v>
      </c>
      <c r="H81" s="68">
        <f>SUM(G81,E81)</f>
        <v>4500</v>
      </c>
      <c r="L81" s="17"/>
      <c r="M81" s="3"/>
    </row>
    <row r="82" spans="1:13" x14ac:dyDescent="0.2">
      <c r="A82" s="69"/>
      <c r="B82" s="70"/>
      <c r="C82" s="70"/>
      <c r="D82" s="71"/>
      <c r="E82" s="72"/>
      <c r="F82" s="73"/>
      <c r="G82" s="74"/>
      <c r="H82" s="4"/>
      <c r="L82" s="17"/>
      <c r="M82" s="3"/>
    </row>
    <row r="83" spans="1:13" x14ac:dyDescent="0.2">
      <c r="A83" s="69"/>
      <c r="B83" s="70"/>
      <c r="C83" s="70"/>
      <c r="D83" s="71"/>
      <c r="E83" s="72"/>
      <c r="F83" s="73"/>
      <c r="G83" s="74"/>
      <c r="H83" s="75"/>
      <c r="L83" s="17"/>
      <c r="M83" s="3"/>
    </row>
    <row r="84" spans="1:13" x14ac:dyDescent="0.2">
      <c r="A84" s="69"/>
      <c r="B84" s="70"/>
      <c r="C84" s="70"/>
      <c r="D84" s="71"/>
      <c r="E84" s="72"/>
      <c r="F84" s="73"/>
      <c r="G84" s="74"/>
      <c r="H84" s="75"/>
      <c r="L84" s="17"/>
      <c r="M84" s="3"/>
    </row>
  </sheetData>
  <sheetProtection password="BFAB" sheet="1" objects="1" scenarios="1"/>
  <mergeCells count="8">
    <mergeCell ref="B1:F1"/>
    <mergeCell ref="A63:D63"/>
    <mergeCell ref="A68:D68"/>
    <mergeCell ref="A75:D75"/>
    <mergeCell ref="A80:D80"/>
    <mergeCell ref="D3:E3"/>
    <mergeCell ref="F3:G3"/>
    <mergeCell ref="A52:D5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Jandová Jana Ing.</cp:lastModifiedBy>
  <cp:lastPrinted>2016-06-07T08:49:28Z</cp:lastPrinted>
  <dcterms:created xsi:type="dcterms:W3CDTF">1997-08-01T17:04:05Z</dcterms:created>
  <dcterms:modified xsi:type="dcterms:W3CDTF">2016-06-07T08:49:33Z</dcterms:modified>
</cp:coreProperties>
</file>